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0" yWindow="45" windowWidth="16350" windowHeight="11640"/>
  </bookViews>
  <sheets>
    <sheet name="Feuille 1" sheetId="1" r:id="rId1"/>
    <sheet name="Feuille 8" sheetId="2" r:id="rId2"/>
    <sheet name="Feuille 9" sheetId="3" r:id="rId3"/>
    <sheet name="Feuille 7" sheetId="4" r:id="rId4"/>
    <sheet name="Feuille 2" sheetId="5" r:id="rId5"/>
  </sheets>
  <calcPr calcId="145621"/>
</workbook>
</file>

<file path=xl/calcChain.xml><?xml version="1.0" encoding="utf-8"?>
<calcChain xmlns="http://schemas.openxmlformats.org/spreadsheetml/2006/main">
  <c r="D8" i="1" l="1"/>
  <c r="E11" i="1" l="1"/>
  <c r="E12" i="1" s="1"/>
  <c r="E6" i="1"/>
  <c r="D17" i="1" l="1"/>
  <c r="D13" i="1"/>
  <c r="H14" i="5"/>
  <c r="H12" i="5"/>
  <c r="H11" i="5"/>
  <c r="D11" i="5"/>
  <c r="H9" i="5"/>
  <c r="H7" i="5"/>
  <c r="H15" i="4"/>
  <c r="H12" i="4"/>
  <c r="H13" i="4" s="1"/>
  <c r="I11" i="4"/>
  <c r="H16" i="4" s="1"/>
  <c r="I10" i="4"/>
  <c r="H7" i="4"/>
  <c r="H15" i="3"/>
  <c r="H17" i="3" s="1"/>
  <c r="I11" i="3"/>
  <c r="I10" i="3"/>
  <c r="H16" i="3" s="1"/>
  <c r="H7" i="3"/>
  <c r="H16" i="2"/>
  <c r="I11" i="2"/>
  <c r="I10" i="2"/>
  <c r="H17" i="2" s="1"/>
  <c r="J9" i="2"/>
  <c r="H7" i="2"/>
  <c r="D16" i="1"/>
  <c r="D18" i="1" l="1"/>
  <c r="D20" i="1" s="1"/>
  <c r="D14" i="1"/>
  <c r="D15" i="1" s="1"/>
  <c r="H19" i="4"/>
  <c r="H17" i="4"/>
  <c r="H21" i="4"/>
  <c r="H18" i="2"/>
  <c r="H20" i="2" s="1"/>
  <c r="H19" i="3"/>
  <c r="H12" i="3"/>
  <c r="H13" i="3" s="1"/>
  <c r="H21" i="3" s="1"/>
  <c r="H12" i="2"/>
  <c r="H13" i="2" s="1"/>
  <c r="D22" i="1" l="1"/>
  <c r="D23" i="1" s="1"/>
  <c r="G14" i="2"/>
  <c r="H22" i="2"/>
</calcChain>
</file>

<file path=xl/sharedStrings.xml><?xml version="1.0" encoding="utf-8"?>
<sst xmlns="http://schemas.openxmlformats.org/spreadsheetml/2006/main" count="193" uniqueCount="71">
  <si>
    <t>Notes</t>
  </si>
  <si>
    <t>Capital</t>
  </si>
  <si>
    <t xml:space="preserve">Achat (dépense) </t>
  </si>
  <si>
    <t>Marx</t>
  </si>
  <si>
    <t>INSEE</t>
  </si>
  <si>
    <t>Capitaliste</t>
  </si>
  <si>
    <t>Mic-mac TVA</t>
  </si>
  <si>
    <t xml:space="preserve">01 </t>
  </si>
  <si>
    <t>170</t>
  </si>
  <si>
    <t>02</t>
  </si>
  <si>
    <t>capital fixe - amortissement</t>
  </si>
  <si>
    <t>Capital fixe</t>
  </si>
  <si>
    <t>capital fixe - consommation intermédiaire</t>
  </si>
  <si>
    <t>Facteur capital</t>
  </si>
  <si>
    <t>Dépense</t>
  </si>
  <si>
    <t>Salaire</t>
  </si>
  <si>
    <t>Capital variable</t>
  </si>
  <si>
    <t>Facteur travail</t>
  </si>
  <si>
    <t>03</t>
  </si>
  <si>
    <t>Prix de revient TTC</t>
  </si>
  <si>
    <t>04</t>
  </si>
  <si>
    <t>Vente TTC</t>
  </si>
  <si>
    <t>05</t>
  </si>
  <si>
    <t>TVA versé</t>
  </si>
  <si>
    <t>06</t>
  </si>
  <si>
    <t>TVA récupéré</t>
  </si>
  <si>
    <t>07</t>
  </si>
  <si>
    <t>Recette</t>
  </si>
  <si>
    <t>08</t>
  </si>
  <si>
    <t>Profit</t>
  </si>
  <si>
    <t>09</t>
  </si>
  <si>
    <t>VA TTC</t>
  </si>
  <si>
    <t>TVA perçu par état</t>
  </si>
  <si>
    <t>VA HTVA</t>
  </si>
  <si>
    <t>10</t>
  </si>
  <si>
    <t>PIB</t>
  </si>
  <si>
    <t>11</t>
  </si>
  <si>
    <t>Plus value</t>
  </si>
  <si>
    <t>HT</t>
  </si>
  <si>
    <t>Consommation intermédiaire</t>
  </si>
  <si>
    <t>Taux de profit</t>
  </si>
  <si>
    <t>PlusValue</t>
  </si>
  <si>
    <t>Taux TVA</t>
  </si>
  <si>
    <t>150</t>
  </si>
  <si>
    <t>Achat</t>
  </si>
  <si>
    <t>Prix de revient</t>
  </si>
  <si>
    <t>Vente</t>
  </si>
  <si>
    <t>CapitalVariable = Salaire</t>
  </si>
  <si>
    <t>TVA versée à l'Etat</t>
  </si>
  <si>
    <t>RecetteDeEntreprise</t>
  </si>
  <si>
    <t>ProfitDeEntreprise</t>
  </si>
  <si>
    <t>Capital =</t>
  </si>
  <si>
    <t>Taux TVA =</t>
  </si>
  <si>
    <t>CapitalConstant</t>
  </si>
  <si>
    <t>CapitalConstant_ConsommationIntermédiaire</t>
  </si>
  <si>
    <t>FacteurTravail</t>
  </si>
  <si>
    <t>PrixDeRevient_TTC</t>
  </si>
  <si>
    <t>PrixDeVente_TTC</t>
  </si>
  <si>
    <t>ValeurAjoutée_TVA_Incluse</t>
  </si>
  <si>
    <t>02_1</t>
  </si>
  <si>
    <t>PrixDeVente_HTVA</t>
  </si>
  <si>
    <t>TVA perçue par Etat sur ValeurAjoutée par l'entreprise</t>
  </si>
  <si>
    <t>ValeurAjoutée</t>
  </si>
  <si>
    <t>TauxDeProfit</t>
  </si>
  <si>
    <t>01</t>
  </si>
  <si>
    <t>Micmac TVA</t>
  </si>
  <si>
    <t>CapitalConstant_Amortissable</t>
  </si>
  <si>
    <t>CapitalFixe</t>
  </si>
  <si>
    <t>ConsommationsIntermédiaires</t>
  </si>
  <si>
    <t>Facteurs de production</t>
  </si>
  <si>
    <t>TauxDeProfitMarxiste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</si>
</sst>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indexed="8"/>
      <name val="Verdana"/>
    </font>
    <font>
      <sz val="10"/>
      <color indexed="8"/>
      <name val="Helvetica"/>
    </font>
    <font>
      <b/>
      <sz val="10"/>
      <color indexed="8"/>
      <name val="Helvetica"/>
    </font>
    <font>
      <sz val="12"/>
      <color indexed="8"/>
      <name val="Verdana"/>
    </font>
    <font>
      <b/>
      <i/>
      <sz val="10"/>
      <color indexed="8"/>
      <name val="Helvetica"/>
    </font>
    <font>
      <b/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9" fontId="3" fillId="0" borderId="0" applyFont="0" applyFill="0" applyBorder="0" applyAlignment="0" applyProtection="0"/>
  </cellStyleXfs>
  <cellXfs count="57">
    <xf numFmtId="0" fontId="0" fillId="0" borderId="0" xfId="0" applyFont="1" applyAlignment="1">
      <alignment vertical="top" wrapText="1"/>
    </xf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vertical="top"/>
    </xf>
    <xf numFmtId="0" fontId="2" fillId="3" borderId="1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/>
    <xf numFmtId="0" fontId="1" fillId="0" borderId="1" xfId="0" applyNumberFormat="1" applyFont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/>
    <xf numFmtId="0" fontId="2" fillId="3" borderId="1" xfId="0" applyNumberFormat="1" applyFont="1" applyFill="1" applyBorder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0" borderId="1" xfId="0" applyNumberFormat="1" applyFont="1" applyBorder="1" applyAlignment="1">
      <alignment horizontal="right" vertical="top" wrapText="1"/>
    </xf>
    <xf numFmtId="0" fontId="1" fillId="3" borderId="1" xfId="0" applyFont="1" applyFill="1" applyBorder="1" applyAlignment="1"/>
    <xf numFmtId="0" fontId="2" fillId="4" borderId="1" xfId="0" applyFont="1" applyFill="1" applyBorder="1" applyAlignment="1">
      <alignment horizontal="right" vertical="top" wrapText="1"/>
    </xf>
    <xf numFmtId="0" fontId="1" fillId="3" borderId="1" xfId="0" applyNumberFormat="1" applyFont="1" applyFill="1" applyBorder="1" applyAlignment="1"/>
    <xf numFmtId="0" fontId="1" fillId="4" borderId="1" xfId="0" applyNumberFormat="1" applyFont="1" applyFill="1" applyBorder="1" applyAlignment="1">
      <alignment vertical="top" wrapText="1"/>
    </xf>
    <xf numFmtId="0" fontId="1" fillId="4" borderId="1" xfId="0" applyFont="1" applyFill="1" applyBorder="1" applyAlignment="1"/>
    <xf numFmtId="0" fontId="1" fillId="4" borderId="1" xfId="0" applyFont="1" applyFill="1" applyBorder="1" applyAlignment="1">
      <alignment vertical="top" wrapText="1"/>
    </xf>
    <xf numFmtId="0" fontId="1" fillId="4" borderId="1" xfId="0" applyNumberFormat="1" applyFont="1" applyFill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3" borderId="2" xfId="0" applyNumberFormat="1" applyFont="1" applyFill="1" applyBorder="1" applyAlignment="1">
      <alignment vertical="center" shrinkToFit="1"/>
    </xf>
    <xf numFmtId="0" fontId="4" fillId="0" borderId="2" xfId="0" applyFont="1" applyBorder="1" applyAlignment="1">
      <alignment horizontal="right" vertical="center" shrinkToFit="1"/>
    </xf>
    <xf numFmtId="2" fontId="6" fillId="0" borderId="2" xfId="0" applyNumberFormat="1" applyFont="1" applyBorder="1" applyAlignment="1">
      <alignment vertical="center" shrinkToFit="1"/>
    </xf>
    <xf numFmtId="49" fontId="2" fillId="3" borderId="2" xfId="0" applyNumberFormat="1" applyFont="1" applyFill="1" applyBorder="1" applyAlignment="1">
      <alignment vertical="center" shrinkToFit="1"/>
    </xf>
    <xf numFmtId="2" fontId="2" fillId="2" borderId="2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Border="1" applyAlignment="1">
      <alignment vertical="center" shrinkToFit="1"/>
    </xf>
    <xf numFmtId="0" fontId="4" fillId="8" borderId="2" xfId="0" applyFont="1" applyFill="1" applyBorder="1" applyAlignment="1">
      <alignment vertical="center" shrinkToFit="1"/>
    </xf>
    <xf numFmtId="2" fontId="2" fillId="0" borderId="2" xfId="0" applyNumberFormat="1" applyFont="1" applyBorder="1" applyAlignment="1">
      <alignment vertical="center" shrinkToFit="1"/>
    </xf>
    <xf numFmtId="0" fontId="4" fillId="8" borderId="2" xfId="0" applyNumberFormat="1" applyFont="1" applyFill="1" applyBorder="1" applyAlignment="1">
      <alignment horizontal="left" vertical="center" indent="1" shrinkToFit="1"/>
    </xf>
    <xf numFmtId="2" fontId="4" fillId="0" borderId="2" xfId="0" applyNumberFormat="1" applyFont="1" applyBorder="1" applyAlignment="1">
      <alignment vertical="center" shrinkToFit="1"/>
    </xf>
    <xf numFmtId="2" fontId="2" fillId="7" borderId="2" xfId="0" applyNumberFormat="1" applyFont="1" applyFill="1" applyBorder="1" applyAlignment="1">
      <alignment vertical="center" shrinkToFit="1"/>
    </xf>
    <xf numFmtId="0" fontId="4" fillId="8" borderId="2" xfId="0" applyNumberFormat="1" applyFont="1" applyFill="1" applyBorder="1" applyAlignment="1">
      <alignment vertical="center" shrinkToFit="1"/>
    </xf>
    <xf numFmtId="0" fontId="4" fillId="3" borderId="2" xfId="0" applyNumberFormat="1" applyFont="1" applyFill="1" applyBorder="1" applyAlignment="1">
      <alignment vertical="center" shrinkToFit="1"/>
    </xf>
    <xf numFmtId="2" fontId="2" fillId="6" borderId="2" xfId="0" applyNumberFormat="1" applyFont="1" applyFill="1" applyBorder="1" applyAlignment="1">
      <alignment vertical="center" shrinkToFit="1"/>
    </xf>
    <xf numFmtId="0" fontId="4" fillId="3" borderId="2" xfId="0" applyFont="1" applyFill="1" applyBorder="1" applyAlignment="1">
      <alignment vertical="center" shrinkToFit="1"/>
    </xf>
    <xf numFmtId="0" fontId="4" fillId="0" borderId="2" xfId="0" applyNumberFormat="1" applyFont="1" applyFill="1" applyBorder="1" applyAlignment="1">
      <alignment vertical="center" shrinkToFit="1"/>
    </xf>
    <xf numFmtId="0" fontId="2" fillId="0" borderId="0" xfId="0" applyNumberFormat="1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2" fontId="2" fillId="0" borderId="0" xfId="0" applyNumberFormat="1" applyFont="1" applyBorder="1" applyAlignment="1">
      <alignment vertical="center" shrinkToFit="1"/>
    </xf>
    <xf numFmtId="0" fontId="4" fillId="0" borderId="0" xfId="0" applyNumberFormat="1" applyFont="1" applyBorder="1" applyAlignment="1">
      <alignment vertical="center" shrinkToFit="1"/>
    </xf>
    <xf numFmtId="0" fontId="4" fillId="3" borderId="2" xfId="0" applyNumberFormat="1" applyFont="1" applyFill="1" applyBorder="1" applyAlignment="1">
      <alignment horizontal="left" vertical="center" indent="1" shrinkToFit="1"/>
    </xf>
    <xf numFmtId="0" fontId="2" fillId="2" borderId="2" xfId="0" applyNumberFormat="1" applyFont="1" applyFill="1" applyBorder="1" applyAlignment="1">
      <alignment horizontal="center" vertical="center" shrinkToFit="1"/>
    </xf>
    <xf numFmtId="0" fontId="2" fillId="8" borderId="2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2" fontId="4" fillId="0" borderId="2" xfId="0" applyNumberFormat="1" applyFont="1" applyBorder="1" applyAlignment="1">
      <alignment horizontal="left" vertical="center" indent="1" shrinkToFit="1"/>
    </xf>
    <xf numFmtId="2" fontId="2" fillId="9" borderId="2" xfId="0" applyNumberFormat="1" applyFont="1" applyFill="1" applyBorder="1" applyAlignment="1">
      <alignment vertical="center" shrinkToFit="1"/>
    </xf>
    <xf numFmtId="9" fontId="2" fillId="6" borderId="2" xfId="1" applyFont="1" applyFill="1" applyBorder="1" applyAlignment="1">
      <alignment vertical="center" shrinkToFit="1"/>
    </xf>
    <xf numFmtId="2" fontId="7" fillId="10" borderId="2" xfId="0" applyNumberFormat="1" applyFont="1" applyFill="1" applyBorder="1" applyAlignment="1">
      <alignment vertical="center" shrinkToFit="1"/>
    </xf>
    <xf numFmtId="2" fontId="2" fillId="10" borderId="2" xfId="0" applyNumberFormat="1" applyFont="1" applyFill="1" applyBorder="1" applyAlignment="1">
      <alignment vertical="center" shrinkToFit="1"/>
    </xf>
    <xf numFmtId="2" fontId="7" fillId="5" borderId="2" xfId="0" applyNumberFormat="1" applyFont="1" applyFill="1" applyBorder="1" applyAlignment="1" applyProtection="1">
      <alignment vertical="center" shrinkToFit="1"/>
      <protection locked="0"/>
    </xf>
    <xf numFmtId="2" fontId="2" fillId="5" borderId="2" xfId="0" applyNumberFormat="1" applyFont="1" applyFill="1" applyBorder="1" applyAlignment="1" applyProtection="1">
      <alignment vertical="center" shrinkToFit="1"/>
      <protection locked="0"/>
    </xf>
  </cellXfs>
  <cellStyles count="2">
    <cellStyle name="Normal" xfId="0" builtinId="0"/>
    <cellStyle name="Pourcentage" xfId="1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DBDBDB"/>
      <rgbColor rgb="FFF4F4F4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23"/>
  <sheetViews>
    <sheetView showGridLines="0" tabSelected="1" zoomScale="90" zoomScaleNormal="90" workbookViewId="0">
      <pane xSplit="2" ySplit="3" topLeftCell="C4" activePane="bottomRight" state="frozenSplit"/>
      <selection pane="topRight"/>
      <selection pane="bottomLeft"/>
      <selection pane="bottomRight" activeCell="D13" sqref="D13"/>
    </sheetView>
  </sheetViews>
  <sheetFormatPr baseColWidth="10" defaultColWidth="10.69921875" defaultRowHeight="18" customHeight="1" x14ac:dyDescent="0.2"/>
  <cols>
    <col min="1" max="1" width="8.3984375" style="40" customWidth="1"/>
    <col min="2" max="2" width="36.296875" style="44" customWidth="1"/>
    <col min="3" max="3" width="22.69921875" style="43" bestFit="1" customWidth="1"/>
    <col min="4" max="5" width="10.69921875" style="43"/>
    <col min="6" max="253" width="10.69921875" style="40"/>
    <col min="254" max="16384" width="10.69921875" style="41"/>
  </cols>
  <sheetData>
    <row r="1" spans="1:253" s="42" customFormat="1" ht="12.75" x14ac:dyDescent="0.2">
      <c r="A1" s="24" t="s">
        <v>0</v>
      </c>
      <c r="B1" s="25" t="s">
        <v>52</v>
      </c>
      <c r="C1" s="55">
        <v>0.2</v>
      </c>
      <c r="D1" s="26"/>
      <c r="E1" s="26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  <c r="IM1" s="40"/>
      <c r="IN1" s="40"/>
      <c r="IO1" s="40"/>
      <c r="IP1" s="40"/>
      <c r="IQ1" s="40"/>
      <c r="IR1" s="40"/>
      <c r="IS1" s="40"/>
    </row>
    <row r="2" spans="1:253" s="42" customFormat="1" ht="12.75" x14ac:dyDescent="0.2">
      <c r="A2" s="27" t="s">
        <v>64</v>
      </c>
      <c r="B2" s="25" t="s">
        <v>51</v>
      </c>
      <c r="C2" s="53">
        <v>170</v>
      </c>
      <c r="D2" s="26"/>
      <c r="E2" s="26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0"/>
    </row>
    <row r="3" spans="1:253" s="49" customFormat="1" ht="20.65" customHeight="1" x14ac:dyDescent="0.2">
      <c r="A3" s="46"/>
      <c r="B3" s="47" t="s">
        <v>3</v>
      </c>
      <c r="C3" s="28" t="s">
        <v>4</v>
      </c>
      <c r="D3" s="28"/>
      <c r="E3" s="28" t="s">
        <v>65</v>
      </c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</row>
    <row r="4" spans="1:253" ht="20.65" customHeight="1" x14ac:dyDescent="0.2">
      <c r="A4" s="29"/>
      <c r="B4" s="30" t="s">
        <v>53</v>
      </c>
      <c r="C4" s="33" t="s">
        <v>69</v>
      </c>
      <c r="D4" s="31"/>
      <c r="E4" s="31"/>
    </row>
    <row r="5" spans="1:253" ht="20.45" customHeight="1" x14ac:dyDescent="0.2">
      <c r="A5" s="24" t="s">
        <v>9</v>
      </c>
      <c r="B5" s="32" t="s">
        <v>66</v>
      </c>
      <c r="C5" s="50" t="s">
        <v>67</v>
      </c>
      <c r="D5" s="51">
        <v>0</v>
      </c>
      <c r="E5" s="31"/>
    </row>
    <row r="6" spans="1:253" ht="20.45" customHeight="1" x14ac:dyDescent="0.2">
      <c r="A6" s="27" t="s">
        <v>59</v>
      </c>
      <c r="B6" s="32" t="s">
        <v>54</v>
      </c>
      <c r="C6" s="50" t="s">
        <v>68</v>
      </c>
      <c r="D6" s="54">
        <v>120</v>
      </c>
      <c r="E6" s="34">
        <f>D6-(D6/(1+C1))</f>
        <v>20</v>
      </c>
    </row>
    <row r="7" spans="1:253" ht="20.45" customHeight="1" x14ac:dyDescent="0.2">
      <c r="A7" s="24"/>
      <c r="B7" s="35" t="s">
        <v>47</v>
      </c>
      <c r="C7" s="33" t="s">
        <v>55</v>
      </c>
      <c r="D7" s="54">
        <v>50</v>
      </c>
      <c r="E7" s="31"/>
    </row>
    <row r="8" spans="1:253" ht="20.45" customHeight="1" x14ac:dyDescent="0.2">
      <c r="A8" s="24" t="s">
        <v>18</v>
      </c>
      <c r="B8" s="36" t="s">
        <v>56</v>
      </c>
      <c r="C8" s="31"/>
      <c r="D8" s="37">
        <f>D5+D6+D7</f>
        <v>170</v>
      </c>
      <c r="E8" s="31"/>
    </row>
    <row r="9" spans="1:253" ht="20.45" customHeight="1" x14ac:dyDescent="0.2">
      <c r="A9" s="24"/>
      <c r="B9" s="36"/>
      <c r="C9" s="31"/>
      <c r="D9" s="31"/>
      <c r="E9" s="31"/>
    </row>
    <row r="10" spans="1:253" ht="20.45" customHeight="1" x14ac:dyDescent="0.2">
      <c r="A10" s="24" t="s">
        <v>20</v>
      </c>
      <c r="B10" s="36" t="s">
        <v>57</v>
      </c>
      <c r="C10" s="31"/>
      <c r="D10" s="31"/>
      <c r="E10" s="56">
        <v>360</v>
      </c>
    </row>
    <row r="11" spans="1:253" ht="20.45" customHeight="1" x14ac:dyDescent="0.2">
      <c r="A11" s="27" t="s">
        <v>22</v>
      </c>
      <c r="B11" s="45" t="s">
        <v>60</v>
      </c>
      <c r="C11" s="31"/>
      <c r="D11" s="31"/>
      <c r="E11" s="37">
        <f>E10/(1+C1)</f>
        <v>300</v>
      </c>
    </row>
    <row r="12" spans="1:253" ht="20.45" customHeight="1" x14ac:dyDescent="0.2">
      <c r="A12" s="27" t="s">
        <v>24</v>
      </c>
      <c r="B12" s="45" t="s">
        <v>48</v>
      </c>
      <c r="C12" s="31"/>
      <c r="D12" s="31"/>
      <c r="E12" s="37">
        <f>E10-E11</f>
        <v>60</v>
      </c>
    </row>
    <row r="13" spans="1:253" ht="20.45" customHeight="1" x14ac:dyDescent="0.2">
      <c r="A13" s="24" t="s">
        <v>26</v>
      </c>
      <c r="B13" s="36" t="s">
        <v>49</v>
      </c>
      <c r="C13" s="31"/>
      <c r="D13" s="37">
        <f>E10-E12+(D6-(D6/(1+C1)))</f>
        <v>320</v>
      </c>
      <c r="E13" s="31"/>
    </row>
    <row r="14" spans="1:253" ht="20.45" customHeight="1" x14ac:dyDescent="0.2">
      <c r="A14" s="24" t="s">
        <v>28</v>
      </c>
      <c r="B14" s="36" t="s">
        <v>50</v>
      </c>
      <c r="C14" s="31"/>
      <c r="D14" s="37">
        <f>D13-D8</f>
        <v>150</v>
      </c>
      <c r="E14" s="3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</row>
    <row r="15" spans="1:253" ht="20.45" customHeight="1" x14ac:dyDescent="0.2">
      <c r="A15" s="24"/>
      <c r="B15" s="36" t="s">
        <v>63</v>
      </c>
      <c r="C15" s="31"/>
      <c r="D15" s="52">
        <f>D14/C2</f>
        <v>0.88235294117647056</v>
      </c>
      <c r="E15" s="3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</row>
    <row r="16" spans="1:253" ht="20.45" customHeight="1" x14ac:dyDescent="0.2">
      <c r="A16" s="24" t="s">
        <v>30</v>
      </c>
      <c r="B16" s="36" t="s">
        <v>58</v>
      </c>
      <c r="C16" s="31"/>
      <c r="D16" s="37">
        <f>E10-D6</f>
        <v>240</v>
      </c>
      <c r="E16" s="3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</row>
    <row r="17" spans="1:253" ht="20.45" customHeight="1" x14ac:dyDescent="0.2">
      <c r="A17" s="24"/>
      <c r="B17" s="36" t="s">
        <v>61</v>
      </c>
      <c r="C17" s="31"/>
      <c r="D17" s="37">
        <f>E12-E6</f>
        <v>40</v>
      </c>
      <c r="E17" s="3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</row>
    <row r="18" spans="1:253" ht="20.45" customHeight="1" x14ac:dyDescent="0.2">
      <c r="A18" s="24"/>
      <c r="B18" s="36" t="s">
        <v>62</v>
      </c>
      <c r="C18" s="31"/>
      <c r="D18" s="37">
        <f>D16-D17</f>
        <v>200</v>
      </c>
      <c r="E18" s="3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</row>
    <row r="19" spans="1:253" ht="20.45" customHeight="1" x14ac:dyDescent="0.2">
      <c r="A19" s="24"/>
      <c r="B19" s="38"/>
      <c r="C19" s="31"/>
      <c r="D19" s="31"/>
      <c r="E19" s="3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</row>
    <row r="20" spans="1:253" ht="20.45" customHeight="1" x14ac:dyDescent="0.2">
      <c r="A20" s="24" t="s">
        <v>34</v>
      </c>
      <c r="B20" s="39" t="s">
        <v>35</v>
      </c>
      <c r="C20" s="31"/>
      <c r="D20" s="37">
        <f>D17+D18</f>
        <v>240</v>
      </c>
      <c r="E20" s="3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</row>
    <row r="21" spans="1:253" ht="20.45" customHeight="1" x14ac:dyDescent="0.2">
      <c r="A21" s="24"/>
      <c r="B21" s="36"/>
      <c r="C21" s="31"/>
      <c r="D21" s="31"/>
      <c r="E21" s="3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</row>
    <row r="22" spans="1:253" ht="20.45" customHeight="1" x14ac:dyDescent="0.2">
      <c r="A22" s="24" t="s">
        <v>36</v>
      </c>
      <c r="B22" s="35" t="s">
        <v>41</v>
      </c>
      <c r="C22" s="31"/>
      <c r="D22" s="37">
        <f>D14+D17</f>
        <v>190</v>
      </c>
      <c r="E22" s="3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</row>
    <row r="23" spans="1:253" ht="20.45" customHeight="1" x14ac:dyDescent="0.2">
      <c r="A23" s="27">
        <v>12</v>
      </c>
      <c r="B23" s="30" t="s">
        <v>70</v>
      </c>
      <c r="C23" s="31"/>
      <c r="D23" s="52">
        <f>D22/D8</f>
        <v>1.1176470588235294</v>
      </c>
      <c r="E23" s="3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</row>
  </sheetData>
  <sheetProtection sheet="1" objects="1" scenarios="1"/>
  <pageMargins left="0.75" right="0.75" top="1" bottom="1" header="0.5" footer="0.5"/>
  <pageSetup paperSize="9" scale="96" orientation="landscape" r:id="rId1"/>
  <headerFooter>
    <oddFooter>&amp;L&amp;"Helvetica,Regular"&amp;12&amp;K000000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3"/>
  <sheetViews>
    <sheetView showGridLines="0" workbookViewId="0">
      <pane xSplit="2" ySplit="2" topLeftCell="C3" activePane="bottomRight" state="frozenSplit"/>
      <selection pane="topRight"/>
      <selection pane="bottomLeft"/>
      <selection pane="bottomRight" activeCell="C3" sqref="C3"/>
    </sheetView>
  </sheetViews>
  <sheetFormatPr baseColWidth="10" defaultColWidth="12.19921875" defaultRowHeight="18" customHeight="1" x14ac:dyDescent="0.2"/>
  <cols>
    <col min="1" max="1" width="0.69921875" style="10" customWidth="1"/>
    <col min="2" max="256" width="12.19921875" style="10" customWidth="1"/>
  </cols>
  <sheetData>
    <row r="1" spans="2:10" ht="2.1" customHeight="1" x14ac:dyDescent="0.2"/>
    <row r="2" spans="2:10" ht="20.65" customHeight="1" x14ac:dyDescent="0.2">
      <c r="B2" s="1" t="s">
        <v>0</v>
      </c>
      <c r="C2" s="1" t="s">
        <v>1</v>
      </c>
      <c r="D2" s="2" t="s">
        <v>2</v>
      </c>
      <c r="E2" s="1" t="s">
        <v>3</v>
      </c>
      <c r="F2" s="1" t="s">
        <v>4</v>
      </c>
      <c r="G2" s="1" t="s">
        <v>5</v>
      </c>
      <c r="H2" s="1"/>
      <c r="I2" s="1" t="s">
        <v>6</v>
      </c>
      <c r="J2" s="1" t="s">
        <v>38</v>
      </c>
    </row>
    <row r="3" spans="2:10" ht="20.65" customHeight="1" x14ac:dyDescent="0.2">
      <c r="B3" s="3" t="s">
        <v>7</v>
      </c>
      <c r="C3" s="11" t="s">
        <v>8</v>
      </c>
      <c r="D3" s="12"/>
      <c r="E3" s="4"/>
      <c r="F3" s="5"/>
      <c r="G3" s="4"/>
      <c r="H3" s="4"/>
      <c r="I3" s="4"/>
      <c r="J3" s="4"/>
    </row>
    <row r="4" spans="2:10" ht="20.45" customHeight="1" x14ac:dyDescent="0.2">
      <c r="B4" s="3" t="s">
        <v>9</v>
      </c>
      <c r="C4" s="13"/>
      <c r="D4" s="14" t="s">
        <v>10</v>
      </c>
      <c r="E4" s="15" t="s">
        <v>11</v>
      </c>
      <c r="F4" s="16"/>
      <c r="G4" s="17"/>
      <c r="H4" s="15">
        <v>0</v>
      </c>
      <c r="I4" s="17"/>
      <c r="J4" s="17"/>
    </row>
    <row r="5" spans="2:10" ht="20.45" customHeight="1" x14ac:dyDescent="0.2">
      <c r="B5" s="7"/>
      <c r="C5" s="11"/>
      <c r="D5" s="14" t="s">
        <v>12</v>
      </c>
      <c r="E5" s="6" t="s">
        <v>11</v>
      </c>
      <c r="F5" s="8" t="s">
        <v>39</v>
      </c>
      <c r="G5" s="6" t="s">
        <v>14</v>
      </c>
      <c r="H5" s="6">
        <v>120</v>
      </c>
      <c r="I5" s="6"/>
      <c r="J5" s="4"/>
    </row>
    <row r="6" spans="2:10" ht="20.45" customHeight="1" x14ac:dyDescent="0.2">
      <c r="B6" s="9"/>
      <c r="C6" s="17"/>
      <c r="D6" s="15" t="s">
        <v>15</v>
      </c>
      <c r="E6" s="18" t="s">
        <v>16</v>
      </c>
      <c r="F6" s="15" t="s">
        <v>15</v>
      </c>
      <c r="G6" s="15" t="s">
        <v>14</v>
      </c>
      <c r="H6" s="15">
        <v>50</v>
      </c>
      <c r="I6" s="15"/>
      <c r="J6" s="17"/>
    </row>
    <row r="7" spans="2:10" ht="20.45" customHeight="1" x14ac:dyDescent="0.2">
      <c r="B7" s="9" t="s">
        <v>18</v>
      </c>
      <c r="C7" s="4"/>
      <c r="D7" s="6" t="s">
        <v>19</v>
      </c>
      <c r="E7" s="4"/>
      <c r="F7" s="6"/>
      <c r="G7" s="6"/>
      <c r="H7" s="6">
        <f>SUM(H3:H6)</f>
        <v>170</v>
      </c>
      <c r="I7" s="6"/>
      <c r="J7" s="4"/>
    </row>
    <row r="8" spans="2:10" ht="20.45" customHeight="1" x14ac:dyDescent="0.2">
      <c r="B8" s="7"/>
      <c r="C8" s="17"/>
      <c r="D8" s="15"/>
      <c r="E8" s="17"/>
      <c r="F8" s="17"/>
      <c r="G8" s="17"/>
      <c r="H8" s="15"/>
      <c r="I8" s="15"/>
      <c r="J8" s="17"/>
    </row>
    <row r="9" spans="2:10" ht="20.45" customHeight="1" x14ac:dyDescent="0.2">
      <c r="B9" s="9" t="s">
        <v>20</v>
      </c>
      <c r="C9" s="4"/>
      <c r="D9" s="6" t="s">
        <v>21</v>
      </c>
      <c r="E9" s="4"/>
      <c r="F9" s="6"/>
      <c r="G9" s="6"/>
      <c r="H9" s="6"/>
      <c r="I9" s="6">
        <v>360</v>
      </c>
      <c r="J9" s="6">
        <f>I9/(1+I23)</f>
        <v>300</v>
      </c>
    </row>
    <row r="10" spans="2:10" ht="20.45" customHeight="1" x14ac:dyDescent="0.2">
      <c r="B10" s="9" t="s">
        <v>22</v>
      </c>
      <c r="C10" s="17"/>
      <c r="D10" s="15" t="s">
        <v>23</v>
      </c>
      <c r="E10" s="17"/>
      <c r="F10" s="15"/>
      <c r="G10" s="15"/>
      <c r="H10" s="15"/>
      <c r="I10" s="15">
        <f>I23*(I9/(1+I23))</f>
        <v>60</v>
      </c>
      <c r="J10" s="17"/>
    </row>
    <row r="11" spans="2:10" ht="20.45" customHeight="1" x14ac:dyDescent="0.2">
      <c r="B11" s="9" t="s">
        <v>24</v>
      </c>
      <c r="C11" s="4"/>
      <c r="D11" s="6" t="s">
        <v>25</v>
      </c>
      <c r="E11" s="4"/>
      <c r="F11" s="6"/>
      <c r="G11" s="4"/>
      <c r="H11" s="6"/>
      <c r="I11" s="6">
        <f>I23*(H5/(1+I23))</f>
        <v>20</v>
      </c>
      <c r="J11" s="4"/>
    </row>
    <row r="12" spans="2:10" ht="20.45" customHeight="1" x14ac:dyDescent="0.2">
      <c r="B12" s="9" t="s">
        <v>26</v>
      </c>
      <c r="C12" s="17"/>
      <c r="D12" s="15" t="s">
        <v>27</v>
      </c>
      <c r="E12" s="17"/>
      <c r="F12" s="17"/>
      <c r="G12" s="17"/>
      <c r="H12" s="15">
        <f>I9-I10+I11</f>
        <v>320</v>
      </c>
      <c r="I12" s="17"/>
      <c r="J12" s="17"/>
    </row>
    <row r="13" spans="2:10" ht="20.45" customHeight="1" x14ac:dyDescent="0.2">
      <c r="B13" s="9" t="s">
        <v>28</v>
      </c>
      <c r="C13" s="4"/>
      <c r="D13" s="6" t="s">
        <v>29</v>
      </c>
      <c r="E13" s="4"/>
      <c r="F13" s="4"/>
      <c r="G13" s="4"/>
      <c r="H13" s="6">
        <f>H12-H7</f>
        <v>150</v>
      </c>
      <c r="I13" s="6"/>
      <c r="J13" s="4"/>
    </row>
    <row r="14" spans="2:10" ht="20.45" customHeight="1" x14ac:dyDescent="0.2">
      <c r="B14" s="7"/>
      <c r="C14" s="17"/>
      <c r="D14" s="15" t="s">
        <v>40</v>
      </c>
      <c r="E14" s="17"/>
      <c r="F14" s="17"/>
      <c r="G14" s="15">
        <f>H13/H7*100</f>
        <v>88.235294117647058</v>
      </c>
      <c r="H14" s="17"/>
      <c r="I14" s="17"/>
      <c r="J14" s="17"/>
    </row>
    <row r="15" spans="2:10" ht="20.45" customHeight="1" x14ac:dyDescent="0.2">
      <c r="B15" s="7"/>
      <c r="C15" s="4"/>
      <c r="D15" s="6"/>
      <c r="E15" s="4"/>
      <c r="F15" s="4"/>
      <c r="G15" s="4"/>
      <c r="H15" s="6"/>
      <c r="I15" s="6"/>
      <c r="J15" s="4"/>
    </row>
    <row r="16" spans="2:10" ht="20.45" customHeight="1" x14ac:dyDescent="0.2">
      <c r="B16" s="9" t="s">
        <v>30</v>
      </c>
      <c r="C16" s="17"/>
      <c r="D16" s="15" t="s">
        <v>31</v>
      </c>
      <c r="E16" s="17"/>
      <c r="F16" s="17"/>
      <c r="G16" s="17"/>
      <c r="H16" s="15">
        <f>I9-H5</f>
        <v>240</v>
      </c>
      <c r="I16" s="15"/>
      <c r="J16" s="17"/>
    </row>
    <row r="17" spans="2:10" ht="20.45" customHeight="1" x14ac:dyDescent="0.2">
      <c r="B17" s="9"/>
      <c r="C17" s="4"/>
      <c r="D17" s="6" t="s">
        <v>32</v>
      </c>
      <c r="E17" s="4"/>
      <c r="F17" s="4"/>
      <c r="G17" s="4"/>
      <c r="H17" s="6">
        <f>I10-I11</f>
        <v>40</v>
      </c>
      <c r="I17" s="6"/>
      <c r="J17" s="4"/>
    </row>
    <row r="18" spans="2:10" ht="20.45" customHeight="1" x14ac:dyDescent="0.2">
      <c r="B18" s="9"/>
      <c r="C18" s="17"/>
      <c r="D18" s="15" t="s">
        <v>33</v>
      </c>
      <c r="E18" s="17"/>
      <c r="F18" s="17"/>
      <c r="G18" s="17"/>
      <c r="H18" s="15">
        <f>H16-H17</f>
        <v>200</v>
      </c>
      <c r="I18" s="17"/>
      <c r="J18" s="17"/>
    </row>
    <row r="19" spans="2:10" ht="20.45" customHeight="1" x14ac:dyDescent="0.2">
      <c r="B19" s="7"/>
      <c r="C19" s="4"/>
      <c r="D19" s="4"/>
      <c r="E19" s="4"/>
      <c r="F19" s="4"/>
      <c r="G19" s="4"/>
      <c r="H19" s="4"/>
      <c r="I19" s="4"/>
      <c r="J19" s="4"/>
    </row>
    <row r="20" spans="2:10" ht="20.45" customHeight="1" x14ac:dyDescent="0.2">
      <c r="B20" s="9" t="s">
        <v>34</v>
      </c>
      <c r="C20" s="17"/>
      <c r="D20" s="15" t="s">
        <v>35</v>
      </c>
      <c r="E20" s="17"/>
      <c r="F20" s="17"/>
      <c r="G20" s="17"/>
      <c r="H20" s="15">
        <f>H17+H18</f>
        <v>240</v>
      </c>
      <c r="I20" s="15"/>
      <c r="J20" s="17"/>
    </row>
    <row r="21" spans="2:10" ht="20.45" customHeight="1" x14ac:dyDescent="0.2">
      <c r="B21" s="7"/>
      <c r="C21" s="4"/>
      <c r="D21" s="6"/>
      <c r="E21" s="4"/>
      <c r="F21" s="4"/>
      <c r="G21" s="4"/>
      <c r="H21" s="6"/>
      <c r="I21" s="6"/>
      <c r="J21" s="4"/>
    </row>
    <row r="22" spans="2:10" ht="20.65" customHeight="1" x14ac:dyDescent="0.2">
      <c r="B22" s="9" t="s">
        <v>36</v>
      </c>
      <c r="C22" s="17"/>
      <c r="D22" s="15" t="s">
        <v>37</v>
      </c>
      <c r="E22" s="15" t="s">
        <v>41</v>
      </c>
      <c r="F22" s="17"/>
      <c r="G22" s="17"/>
      <c r="H22" s="15">
        <f>H13+H17</f>
        <v>190</v>
      </c>
      <c r="I22" s="15"/>
      <c r="J22" s="17"/>
    </row>
    <row r="23" spans="2:10" ht="20.65" customHeight="1" x14ac:dyDescent="0.2">
      <c r="B23" s="19"/>
      <c r="C23" s="19"/>
      <c r="D23" s="20" t="s">
        <v>42</v>
      </c>
      <c r="E23" s="19"/>
      <c r="F23" s="19"/>
      <c r="G23" s="19"/>
      <c r="H23" s="19"/>
      <c r="I23" s="20">
        <v>0.2</v>
      </c>
      <c r="J23" s="19"/>
    </row>
  </sheetData>
  <pageMargins left="0.75" right="0.75" top="1" bottom="1" header="0.5" footer="0.5"/>
  <pageSetup orientation="portrait"/>
  <headerFooter>
    <oddFooter>&amp;L&amp;"Helvetica,Regular"&amp;12&amp;K000000	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1"/>
  <sheetViews>
    <sheetView showGridLines="0" workbookViewId="0">
      <pane xSplit="2" ySplit="2" topLeftCell="C3" activePane="bottomRight" state="frozenSplit"/>
      <selection pane="topRight"/>
      <selection pane="bottomLeft"/>
      <selection pane="bottomRight" activeCell="C3" sqref="C3"/>
    </sheetView>
  </sheetViews>
  <sheetFormatPr baseColWidth="10" defaultColWidth="12.19921875" defaultRowHeight="18" customHeight="1" x14ac:dyDescent="0.2"/>
  <cols>
    <col min="1" max="1" width="0.19921875" style="21" customWidth="1"/>
    <col min="2" max="256" width="12.19921875" style="21" customWidth="1"/>
  </cols>
  <sheetData>
    <row r="1" spans="2:9" ht="2.1" customHeight="1" x14ac:dyDescent="0.2"/>
    <row r="2" spans="2:9" ht="20.65" customHeight="1" x14ac:dyDescent="0.2">
      <c r="B2" s="1" t="s">
        <v>0</v>
      </c>
      <c r="C2" s="1" t="s">
        <v>1</v>
      </c>
      <c r="D2" s="2" t="s">
        <v>2</v>
      </c>
      <c r="E2" s="1" t="s">
        <v>3</v>
      </c>
      <c r="F2" s="1" t="s">
        <v>4</v>
      </c>
      <c r="G2" s="1" t="s">
        <v>5</v>
      </c>
      <c r="H2" s="1"/>
      <c r="I2" s="1" t="s">
        <v>6</v>
      </c>
    </row>
    <row r="3" spans="2:9" ht="20.65" customHeight="1" x14ac:dyDescent="0.2">
      <c r="B3" s="3" t="s">
        <v>7</v>
      </c>
      <c r="C3" s="11" t="s">
        <v>8</v>
      </c>
      <c r="D3" s="12"/>
      <c r="E3" s="4"/>
      <c r="F3" s="5"/>
      <c r="G3" s="4"/>
      <c r="H3" s="4"/>
      <c r="I3" s="4"/>
    </row>
    <row r="4" spans="2:9" ht="20.45" customHeight="1" x14ac:dyDescent="0.2">
      <c r="B4" s="3" t="s">
        <v>9</v>
      </c>
      <c r="C4" s="13"/>
      <c r="D4" s="14" t="s">
        <v>10</v>
      </c>
      <c r="E4" s="15" t="s">
        <v>11</v>
      </c>
      <c r="F4" s="16"/>
      <c r="G4" s="17"/>
      <c r="H4" s="15">
        <v>0</v>
      </c>
      <c r="I4" s="17"/>
    </row>
    <row r="5" spans="2:9" ht="20.45" customHeight="1" x14ac:dyDescent="0.2">
      <c r="B5" s="7"/>
      <c r="C5" s="11"/>
      <c r="D5" s="14" t="s">
        <v>12</v>
      </c>
      <c r="E5" s="6" t="s">
        <v>11</v>
      </c>
      <c r="F5" s="8" t="s">
        <v>13</v>
      </c>
      <c r="G5" s="6" t="s">
        <v>14</v>
      </c>
      <c r="H5" s="6">
        <v>120</v>
      </c>
      <c r="I5" s="6"/>
    </row>
    <row r="6" spans="2:9" ht="20.45" customHeight="1" x14ac:dyDescent="0.2">
      <c r="B6" s="9"/>
      <c r="C6" s="17"/>
      <c r="D6" s="15" t="s">
        <v>15</v>
      </c>
      <c r="E6" s="18" t="s">
        <v>16</v>
      </c>
      <c r="F6" s="15" t="s">
        <v>17</v>
      </c>
      <c r="G6" s="15" t="s">
        <v>14</v>
      </c>
      <c r="H6" s="15">
        <v>50</v>
      </c>
      <c r="I6" s="15"/>
    </row>
    <row r="7" spans="2:9" ht="20.45" customHeight="1" x14ac:dyDescent="0.2">
      <c r="B7" s="9" t="s">
        <v>18</v>
      </c>
      <c r="C7" s="4"/>
      <c r="D7" s="6" t="s">
        <v>19</v>
      </c>
      <c r="E7" s="4"/>
      <c r="F7" s="4"/>
      <c r="G7" s="4"/>
      <c r="H7" s="6">
        <f>SUM(H3:H6)</f>
        <v>170</v>
      </c>
      <c r="I7" s="6"/>
    </row>
    <row r="8" spans="2:9" ht="20.45" customHeight="1" x14ac:dyDescent="0.2">
      <c r="B8" s="7"/>
      <c r="C8" s="17"/>
      <c r="D8" s="15"/>
      <c r="E8" s="17"/>
      <c r="F8" s="17"/>
      <c r="G8" s="17"/>
      <c r="H8" s="15"/>
      <c r="I8" s="15"/>
    </row>
    <row r="9" spans="2:9" ht="20.45" customHeight="1" x14ac:dyDescent="0.2">
      <c r="B9" s="9" t="s">
        <v>20</v>
      </c>
      <c r="C9" s="4"/>
      <c r="D9" s="6" t="s">
        <v>21</v>
      </c>
      <c r="E9" s="4"/>
      <c r="F9" s="4"/>
      <c r="G9" s="4"/>
      <c r="H9" s="6"/>
      <c r="I9" s="6">
        <v>170</v>
      </c>
    </row>
    <row r="10" spans="2:9" ht="20.45" customHeight="1" x14ac:dyDescent="0.2">
      <c r="B10" s="9" t="s">
        <v>22</v>
      </c>
      <c r="C10" s="17"/>
      <c r="D10" s="15" t="s">
        <v>23</v>
      </c>
      <c r="E10" s="17"/>
      <c r="F10" s="17"/>
      <c r="G10" s="17"/>
      <c r="H10" s="15"/>
      <c r="I10" s="15">
        <f>0.2*I9/1.2</f>
        <v>28.333333333333336</v>
      </c>
    </row>
    <row r="11" spans="2:9" ht="20.45" customHeight="1" x14ac:dyDescent="0.2">
      <c r="B11" s="9" t="s">
        <v>24</v>
      </c>
      <c r="C11" s="4"/>
      <c r="D11" s="6" t="s">
        <v>25</v>
      </c>
      <c r="E11" s="4"/>
      <c r="F11" s="4"/>
      <c r="G11" s="4"/>
      <c r="H11" s="6"/>
      <c r="I11" s="6">
        <f>0.2*H5/1.2</f>
        <v>20</v>
      </c>
    </row>
    <row r="12" spans="2:9" ht="20.45" customHeight="1" x14ac:dyDescent="0.2">
      <c r="B12" s="9" t="s">
        <v>26</v>
      </c>
      <c r="C12" s="17"/>
      <c r="D12" s="15" t="s">
        <v>27</v>
      </c>
      <c r="E12" s="17"/>
      <c r="F12" s="17"/>
      <c r="G12" s="17"/>
      <c r="H12" s="15">
        <f>I9-I10+I11</f>
        <v>161.66666666666666</v>
      </c>
      <c r="I12" s="17"/>
    </row>
    <row r="13" spans="2:9" ht="20.45" customHeight="1" x14ac:dyDescent="0.2">
      <c r="B13" s="9" t="s">
        <v>28</v>
      </c>
      <c r="C13" s="4"/>
      <c r="D13" s="6" t="s">
        <v>29</v>
      </c>
      <c r="E13" s="4"/>
      <c r="F13" s="4"/>
      <c r="G13" s="4"/>
      <c r="H13" s="6">
        <f>H12-H7</f>
        <v>-8.3333333333333428</v>
      </c>
      <c r="I13" s="6"/>
    </row>
    <row r="14" spans="2:9" ht="20.45" customHeight="1" x14ac:dyDescent="0.2">
      <c r="B14" s="7"/>
      <c r="C14" s="17"/>
      <c r="D14" s="15"/>
      <c r="E14" s="17"/>
      <c r="F14" s="17"/>
      <c r="G14" s="17"/>
      <c r="H14" s="15"/>
      <c r="I14" s="15"/>
    </row>
    <row r="15" spans="2:9" ht="20.45" customHeight="1" x14ac:dyDescent="0.2">
      <c r="B15" s="9" t="s">
        <v>30</v>
      </c>
      <c r="C15" s="4"/>
      <c r="D15" s="6" t="s">
        <v>31</v>
      </c>
      <c r="E15" s="4"/>
      <c r="F15" s="4"/>
      <c r="G15" s="4"/>
      <c r="H15" s="6">
        <f>I9-H5</f>
        <v>50</v>
      </c>
      <c r="I15" s="6"/>
    </row>
    <row r="16" spans="2:9" ht="20.45" customHeight="1" x14ac:dyDescent="0.2">
      <c r="B16" s="9"/>
      <c r="C16" s="17"/>
      <c r="D16" s="15" t="s">
        <v>32</v>
      </c>
      <c r="E16" s="17"/>
      <c r="F16" s="17"/>
      <c r="G16" s="17"/>
      <c r="H16" s="15">
        <f>I10-I11</f>
        <v>8.3333333333333357</v>
      </c>
      <c r="I16" s="15"/>
    </row>
    <row r="17" spans="2:9" ht="20.45" customHeight="1" x14ac:dyDescent="0.2">
      <c r="B17" s="9"/>
      <c r="C17" s="4"/>
      <c r="D17" s="6" t="s">
        <v>33</v>
      </c>
      <c r="E17" s="4"/>
      <c r="F17" s="4"/>
      <c r="G17" s="4"/>
      <c r="H17" s="6">
        <f>H15-H16</f>
        <v>41.666666666666664</v>
      </c>
      <c r="I17" s="4"/>
    </row>
    <row r="18" spans="2:9" ht="20.45" customHeight="1" x14ac:dyDescent="0.2">
      <c r="B18" s="7"/>
      <c r="C18" s="17"/>
      <c r="D18" s="17"/>
      <c r="E18" s="17"/>
      <c r="F18" s="17"/>
      <c r="G18" s="17"/>
      <c r="H18" s="17"/>
      <c r="I18" s="17"/>
    </row>
    <row r="19" spans="2:9" ht="20.45" customHeight="1" x14ac:dyDescent="0.2">
      <c r="B19" s="9" t="s">
        <v>34</v>
      </c>
      <c r="C19" s="4"/>
      <c r="D19" s="6" t="s">
        <v>35</v>
      </c>
      <c r="E19" s="4"/>
      <c r="F19" s="4"/>
      <c r="G19" s="4"/>
      <c r="H19" s="6">
        <f>H16+H17</f>
        <v>50</v>
      </c>
      <c r="I19" s="6"/>
    </row>
    <row r="20" spans="2:9" ht="20.45" customHeight="1" x14ac:dyDescent="0.2">
      <c r="B20" s="7"/>
      <c r="C20" s="17"/>
      <c r="D20" s="15"/>
      <c r="E20" s="17"/>
      <c r="F20" s="17"/>
      <c r="G20" s="17"/>
      <c r="H20" s="15"/>
      <c r="I20" s="15"/>
    </row>
    <row r="21" spans="2:9" ht="20.45" customHeight="1" x14ac:dyDescent="0.2">
      <c r="B21" s="9" t="s">
        <v>36</v>
      </c>
      <c r="C21" s="4"/>
      <c r="D21" s="6" t="s">
        <v>37</v>
      </c>
      <c r="E21" s="4"/>
      <c r="F21" s="4"/>
      <c r="G21" s="4"/>
      <c r="H21" s="6">
        <f>H13+H16</f>
        <v>0</v>
      </c>
      <c r="I21" s="6"/>
    </row>
  </sheetData>
  <pageMargins left="0.75" right="0.75" top="1" bottom="1" header="0.5" footer="0.5"/>
  <pageSetup orientation="portrait"/>
  <headerFooter>
    <oddFooter>&amp;L&amp;"Helvetica,Regular"&amp;12&amp;K000000	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1"/>
  <sheetViews>
    <sheetView showGridLines="0" workbookViewId="0">
      <pane xSplit="2" ySplit="2" topLeftCell="C3" activePane="bottomRight" state="frozenSplit"/>
      <selection pane="topRight"/>
      <selection pane="bottomLeft"/>
      <selection pane="bottomRight" activeCell="C3" sqref="C3"/>
    </sheetView>
  </sheetViews>
  <sheetFormatPr baseColWidth="10" defaultColWidth="12.19921875" defaultRowHeight="18" customHeight="1" x14ac:dyDescent="0.2"/>
  <cols>
    <col min="1" max="1" width="0.19921875" style="22" customWidth="1"/>
    <col min="2" max="256" width="12.19921875" style="22" customWidth="1"/>
  </cols>
  <sheetData>
    <row r="1" spans="2:9" ht="2.1" customHeight="1" x14ac:dyDescent="0.2"/>
    <row r="2" spans="2:9" ht="20.65" customHeight="1" x14ac:dyDescent="0.2">
      <c r="B2" s="1" t="s">
        <v>0</v>
      </c>
      <c r="C2" s="1" t="s">
        <v>1</v>
      </c>
      <c r="D2" s="2" t="s">
        <v>2</v>
      </c>
      <c r="E2" s="1" t="s">
        <v>3</v>
      </c>
      <c r="F2" s="1" t="s">
        <v>4</v>
      </c>
      <c r="G2" s="1" t="s">
        <v>5</v>
      </c>
      <c r="H2" s="1"/>
      <c r="I2" s="1" t="s">
        <v>6</v>
      </c>
    </row>
    <row r="3" spans="2:9" ht="20.65" customHeight="1" x14ac:dyDescent="0.2">
      <c r="B3" s="3" t="s">
        <v>7</v>
      </c>
      <c r="C3" s="11" t="s">
        <v>8</v>
      </c>
      <c r="D3" s="12"/>
      <c r="E3" s="4"/>
      <c r="F3" s="5"/>
      <c r="G3" s="4"/>
      <c r="H3" s="4"/>
      <c r="I3" s="4"/>
    </row>
    <row r="4" spans="2:9" ht="20.45" customHeight="1" x14ac:dyDescent="0.2">
      <c r="B4" s="3" t="s">
        <v>9</v>
      </c>
      <c r="C4" s="13"/>
      <c r="D4" s="14" t="s">
        <v>10</v>
      </c>
      <c r="E4" s="15" t="s">
        <v>11</v>
      </c>
      <c r="F4" s="16"/>
      <c r="G4" s="17"/>
      <c r="H4" s="15">
        <v>0</v>
      </c>
      <c r="I4" s="17"/>
    </row>
    <row r="5" spans="2:9" ht="20.45" customHeight="1" x14ac:dyDescent="0.2">
      <c r="B5" s="7"/>
      <c r="C5" s="11"/>
      <c r="D5" s="14" t="s">
        <v>12</v>
      </c>
      <c r="E5" s="6" t="s">
        <v>11</v>
      </c>
      <c r="F5" s="8" t="s">
        <v>13</v>
      </c>
      <c r="G5" s="6" t="s">
        <v>14</v>
      </c>
      <c r="H5" s="6">
        <v>120</v>
      </c>
      <c r="I5" s="6"/>
    </row>
    <row r="6" spans="2:9" ht="20.45" customHeight="1" x14ac:dyDescent="0.2">
      <c r="B6" s="9"/>
      <c r="C6" s="17"/>
      <c r="D6" s="15" t="s">
        <v>15</v>
      </c>
      <c r="E6" s="18" t="s">
        <v>16</v>
      </c>
      <c r="F6" s="15" t="s">
        <v>17</v>
      </c>
      <c r="G6" s="15" t="s">
        <v>14</v>
      </c>
      <c r="H6" s="15">
        <v>50</v>
      </c>
      <c r="I6" s="15"/>
    </row>
    <row r="7" spans="2:9" ht="20.45" customHeight="1" x14ac:dyDescent="0.2">
      <c r="B7" s="9" t="s">
        <v>18</v>
      </c>
      <c r="C7" s="4"/>
      <c r="D7" s="6" t="s">
        <v>19</v>
      </c>
      <c r="E7" s="4"/>
      <c r="F7" s="4"/>
      <c r="G7" s="4"/>
      <c r="H7" s="6">
        <f>SUM(H3:H6)</f>
        <v>170</v>
      </c>
      <c r="I7" s="6"/>
    </row>
    <row r="8" spans="2:9" ht="20.45" customHeight="1" x14ac:dyDescent="0.2">
      <c r="B8" s="7"/>
      <c r="C8" s="17"/>
      <c r="D8" s="15"/>
      <c r="E8" s="17"/>
      <c r="F8" s="17"/>
      <c r="G8" s="17"/>
      <c r="H8" s="15"/>
      <c r="I8" s="15"/>
    </row>
    <row r="9" spans="2:9" ht="20.45" customHeight="1" x14ac:dyDescent="0.2">
      <c r="B9" s="9" t="s">
        <v>20</v>
      </c>
      <c r="C9" s="4"/>
      <c r="D9" s="6" t="s">
        <v>21</v>
      </c>
      <c r="E9" s="4"/>
      <c r="F9" s="4"/>
      <c r="G9" s="4"/>
      <c r="H9" s="6"/>
      <c r="I9" s="6">
        <v>360</v>
      </c>
    </row>
    <row r="10" spans="2:9" ht="20.45" customHeight="1" x14ac:dyDescent="0.2">
      <c r="B10" s="9" t="s">
        <v>22</v>
      </c>
      <c r="C10" s="17"/>
      <c r="D10" s="15" t="s">
        <v>23</v>
      </c>
      <c r="E10" s="17"/>
      <c r="F10" s="17"/>
      <c r="G10" s="17"/>
      <c r="H10" s="15"/>
      <c r="I10" s="15">
        <f>0.2*I9/1.2</f>
        <v>60</v>
      </c>
    </row>
    <row r="11" spans="2:9" ht="20.45" customHeight="1" x14ac:dyDescent="0.2">
      <c r="B11" s="9" t="s">
        <v>24</v>
      </c>
      <c r="C11" s="4"/>
      <c r="D11" s="6" t="s">
        <v>25</v>
      </c>
      <c r="E11" s="4"/>
      <c r="F11" s="4"/>
      <c r="G11" s="4"/>
      <c r="H11" s="6"/>
      <c r="I11" s="6">
        <f>0.2*H5/1.2</f>
        <v>20</v>
      </c>
    </row>
    <row r="12" spans="2:9" ht="20.45" customHeight="1" x14ac:dyDescent="0.2">
      <c r="B12" s="9" t="s">
        <v>26</v>
      </c>
      <c r="C12" s="17"/>
      <c r="D12" s="15" t="s">
        <v>27</v>
      </c>
      <c r="E12" s="17"/>
      <c r="F12" s="17"/>
      <c r="G12" s="17"/>
      <c r="H12" s="15">
        <f>I9-I10+I11</f>
        <v>320</v>
      </c>
      <c r="I12" s="17"/>
    </row>
    <row r="13" spans="2:9" ht="20.45" customHeight="1" x14ac:dyDescent="0.2">
      <c r="B13" s="9" t="s">
        <v>28</v>
      </c>
      <c r="C13" s="4"/>
      <c r="D13" s="6" t="s">
        <v>29</v>
      </c>
      <c r="E13" s="4"/>
      <c r="F13" s="4"/>
      <c r="G13" s="4"/>
      <c r="H13" s="6">
        <f>H12-H7</f>
        <v>150</v>
      </c>
      <c r="I13" s="6"/>
    </row>
    <row r="14" spans="2:9" ht="20.45" customHeight="1" x14ac:dyDescent="0.2">
      <c r="B14" s="7"/>
      <c r="C14" s="17"/>
      <c r="D14" s="15"/>
      <c r="E14" s="17"/>
      <c r="F14" s="17"/>
      <c r="G14" s="17"/>
      <c r="H14" s="15"/>
      <c r="I14" s="15"/>
    </row>
    <row r="15" spans="2:9" ht="20.45" customHeight="1" x14ac:dyDescent="0.2">
      <c r="B15" s="9" t="s">
        <v>30</v>
      </c>
      <c r="C15" s="4"/>
      <c r="D15" s="6" t="s">
        <v>31</v>
      </c>
      <c r="E15" s="4"/>
      <c r="F15" s="4"/>
      <c r="G15" s="4"/>
      <c r="H15" s="6">
        <f>I9-H5</f>
        <v>240</v>
      </c>
      <c r="I15" s="6"/>
    </row>
    <row r="16" spans="2:9" ht="20.45" customHeight="1" x14ac:dyDescent="0.2">
      <c r="B16" s="9"/>
      <c r="C16" s="17"/>
      <c r="D16" s="15" t="s">
        <v>32</v>
      </c>
      <c r="E16" s="17"/>
      <c r="F16" s="17"/>
      <c r="G16" s="17"/>
      <c r="H16" s="15">
        <f>I10-I11</f>
        <v>40</v>
      </c>
      <c r="I16" s="15"/>
    </row>
    <row r="17" spans="2:9" ht="20.45" customHeight="1" x14ac:dyDescent="0.2">
      <c r="B17" s="9"/>
      <c r="C17" s="4"/>
      <c r="D17" s="6" t="s">
        <v>33</v>
      </c>
      <c r="E17" s="4"/>
      <c r="F17" s="4"/>
      <c r="G17" s="4"/>
      <c r="H17" s="6">
        <f>H15-H16</f>
        <v>200</v>
      </c>
      <c r="I17" s="4"/>
    </row>
    <row r="18" spans="2:9" ht="20.45" customHeight="1" x14ac:dyDescent="0.2">
      <c r="B18" s="7"/>
      <c r="C18" s="17"/>
      <c r="D18" s="17"/>
      <c r="E18" s="17"/>
      <c r="F18" s="17"/>
      <c r="G18" s="17"/>
      <c r="H18" s="17"/>
      <c r="I18" s="17"/>
    </row>
    <row r="19" spans="2:9" ht="20.45" customHeight="1" x14ac:dyDescent="0.2">
      <c r="B19" s="9" t="s">
        <v>34</v>
      </c>
      <c r="C19" s="4"/>
      <c r="D19" s="6" t="s">
        <v>35</v>
      </c>
      <c r="E19" s="4"/>
      <c r="F19" s="4"/>
      <c r="G19" s="4"/>
      <c r="H19" s="6">
        <f>H16+H17</f>
        <v>240</v>
      </c>
      <c r="I19" s="6"/>
    </row>
    <row r="20" spans="2:9" ht="20.45" customHeight="1" x14ac:dyDescent="0.2">
      <c r="B20" s="7"/>
      <c r="C20" s="17"/>
      <c r="D20" s="15"/>
      <c r="E20" s="17"/>
      <c r="F20" s="17"/>
      <c r="G20" s="17"/>
      <c r="H20" s="15"/>
      <c r="I20" s="15"/>
    </row>
    <row r="21" spans="2:9" ht="20.45" customHeight="1" x14ac:dyDescent="0.2">
      <c r="B21" s="9" t="s">
        <v>36</v>
      </c>
      <c r="C21" s="4"/>
      <c r="D21" s="6" t="s">
        <v>37</v>
      </c>
      <c r="E21" s="4"/>
      <c r="F21" s="4"/>
      <c r="G21" s="4"/>
      <c r="H21" s="6">
        <f>H13+H16</f>
        <v>190</v>
      </c>
      <c r="I21" s="6"/>
    </row>
  </sheetData>
  <pageMargins left="0.75" right="0.75" top="1" bottom="1" header="0.5" footer="0.5"/>
  <pageSetup orientation="portrait"/>
  <headerFooter>
    <oddFooter>&amp;L&amp;"Helvetica,Regular"&amp;12&amp;K000000	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6"/>
  <sheetViews>
    <sheetView showGridLines="0" workbookViewId="0">
      <pane xSplit="2" ySplit="2" topLeftCell="C3" activePane="bottomRight" state="frozenSplit"/>
      <selection pane="topRight"/>
      <selection pane="bottomLeft"/>
      <selection pane="bottomRight" activeCell="C3" sqref="C3"/>
    </sheetView>
  </sheetViews>
  <sheetFormatPr baseColWidth="10" defaultColWidth="12.19921875" defaultRowHeight="18" customHeight="1" x14ac:dyDescent="0.2"/>
  <cols>
    <col min="1" max="1" width="0.19921875" style="23" customWidth="1"/>
    <col min="2" max="256" width="12.19921875" style="23" customWidth="1"/>
  </cols>
  <sheetData>
    <row r="1" spans="2:8" ht="2.1" customHeight="1" x14ac:dyDescent="0.2"/>
    <row r="2" spans="2:8" ht="20.65" customHeight="1" x14ac:dyDescent="0.2">
      <c r="B2" s="1" t="s">
        <v>0</v>
      </c>
      <c r="C2" s="1" t="s">
        <v>1</v>
      </c>
      <c r="D2" s="2" t="s">
        <v>2</v>
      </c>
      <c r="E2" s="1" t="s">
        <v>3</v>
      </c>
      <c r="F2" s="1" t="s">
        <v>4</v>
      </c>
      <c r="G2" s="1" t="s">
        <v>5</v>
      </c>
      <c r="H2" s="1"/>
    </row>
    <row r="3" spans="2:8" ht="20.65" customHeight="1" x14ac:dyDescent="0.2">
      <c r="B3" s="3" t="s">
        <v>7</v>
      </c>
      <c r="C3" s="11" t="s">
        <v>43</v>
      </c>
      <c r="D3" s="12"/>
      <c r="E3" s="4"/>
      <c r="F3" s="5"/>
      <c r="G3" s="4"/>
      <c r="H3" s="4"/>
    </row>
    <row r="4" spans="2:8" ht="20.45" customHeight="1" x14ac:dyDescent="0.2">
      <c r="B4" s="3" t="s">
        <v>9</v>
      </c>
      <c r="C4" s="13"/>
      <c r="D4" s="14" t="s">
        <v>10</v>
      </c>
      <c r="E4" s="15" t="s">
        <v>11</v>
      </c>
      <c r="F4" s="16"/>
      <c r="G4" s="17"/>
      <c r="H4" s="15">
        <v>0</v>
      </c>
    </row>
    <row r="5" spans="2:8" ht="20.45" customHeight="1" x14ac:dyDescent="0.2">
      <c r="B5" s="7"/>
      <c r="C5" s="11"/>
      <c r="D5" s="14" t="s">
        <v>12</v>
      </c>
      <c r="E5" s="6" t="s">
        <v>11</v>
      </c>
      <c r="F5" s="8" t="s">
        <v>13</v>
      </c>
      <c r="G5" s="6" t="s">
        <v>44</v>
      </c>
      <c r="H5" s="6">
        <v>100</v>
      </c>
    </row>
    <row r="6" spans="2:8" ht="20.45" customHeight="1" x14ac:dyDescent="0.2">
      <c r="B6" s="9"/>
      <c r="C6" s="17"/>
      <c r="D6" s="15" t="s">
        <v>15</v>
      </c>
      <c r="E6" s="18" t="s">
        <v>16</v>
      </c>
      <c r="F6" s="15" t="s">
        <v>17</v>
      </c>
      <c r="G6" s="15" t="s">
        <v>44</v>
      </c>
      <c r="H6" s="15">
        <v>50</v>
      </c>
    </row>
    <row r="7" spans="2:8" ht="20.45" customHeight="1" x14ac:dyDescent="0.2">
      <c r="B7" s="9" t="s">
        <v>18</v>
      </c>
      <c r="C7" s="4"/>
      <c r="D7" s="6" t="s">
        <v>45</v>
      </c>
      <c r="E7" s="4"/>
      <c r="F7" s="4"/>
      <c r="G7" s="4"/>
      <c r="H7" s="6">
        <f>SUM(H3:H6)</f>
        <v>150</v>
      </c>
    </row>
    <row r="8" spans="2:8" ht="20.45" customHeight="1" x14ac:dyDescent="0.2">
      <c r="B8" s="9" t="s">
        <v>20</v>
      </c>
      <c r="C8" s="17"/>
      <c r="D8" s="15" t="s">
        <v>46</v>
      </c>
      <c r="E8" s="17"/>
      <c r="F8" s="17"/>
      <c r="G8" s="15" t="s">
        <v>46</v>
      </c>
      <c r="H8" s="15">
        <v>300</v>
      </c>
    </row>
    <row r="9" spans="2:8" ht="20.45" customHeight="1" x14ac:dyDescent="0.2">
      <c r="B9" s="9" t="s">
        <v>28</v>
      </c>
      <c r="C9" s="4"/>
      <c r="D9" s="6" t="s">
        <v>29</v>
      </c>
      <c r="E9" s="4"/>
      <c r="F9" s="4"/>
      <c r="G9" s="4"/>
      <c r="H9" s="6">
        <f>H8-H7</f>
        <v>150</v>
      </c>
    </row>
    <row r="10" spans="2:8" ht="20.45" customHeight="1" x14ac:dyDescent="0.2">
      <c r="B10" s="7"/>
      <c r="C10" s="17"/>
      <c r="D10" s="15"/>
      <c r="E10" s="17"/>
      <c r="F10" s="17"/>
      <c r="G10" s="17"/>
      <c r="H10" s="15"/>
    </row>
    <row r="11" spans="2:8" ht="20.45" customHeight="1" x14ac:dyDescent="0.2">
      <c r="B11" s="7"/>
      <c r="C11" s="4"/>
      <c r="D11" s="6" t="str">
        <f>"VA"</f>
        <v>VA</v>
      </c>
      <c r="E11" s="4"/>
      <c r="F11" s="4"/>
      <c r="G11" s="4"/>
      <c r="H11" s="6">
        <f>H8-H5</f>
        <v>200</v>
      </c>
    </row>
    <row r="12" spans="2:8" ht="20.45" customHeight="1" x14ac:dyDescent="0.2">
      <c r="B12" s="9" t="s">
        <v>34</v>
      </c>
      <c r="C12" s="17"/>
      <c r="D12" s="15" t="s">
        <v>35</v>
      </c>
      <c r="E12" s="17"/>
      <c r="F12" s="17"/>
      <c r="G12" s="17"/>
      <c r="H12" s="15">
        <f>H11-H4</f>
        <v>200</v>
      </c>
    </row>
    <row r="13" spans="2:8" ht="20.45" customHeight="1" x14ac:dyDescent="0.2">
      <c r="B13" s="7"/>
      <c r="C13" s="4"/>
      <c r="D13" s="6"/>
      <c r="E13" s="4"/>
      <c r="F13" s="4"/>
      <c r="G13" s="4"/>
      <c r="H13" s="6"/>
    </row>
    <row r="14" spans="2:8" ht="20.45" customHeight="1" x14ac:dyDescent="0.2">
      <c r="B14" s="9" t="s">
        <v>36</v>
      </c>
      <c r="C14" s="17"/>
      <c r="D14" s="15" t="s">
        <v>37</v>
      </c>
      <c r="E14" s="17"/>
      <c r="F14" s="17"/>
      <c r="G14" s="17"/>
      <c r="H14" s="15">
        <f>H8-H5-H6</f>
        <v>150</v>
      </c>
    </row>
    <row r="15" spans="2:8" ht="20.45" customHeight="1" x14ac:dyDescent="0.2">
      <c r="B15" s="7"/>
      <c r="C15" s="4"/>
      <c r="D15" s="4"/>
      <c r="E15" s="4"/>
      <c r="F15" s="4"/>
      <c r="G15" s="4"/>
      <c r="H15" s="4"/>
    </row>
    <row r="16" spans="2:8" ht="20.45" customHeight="1" x14ac:dyDescent="0.2">
      <c r="B16" s="7"/>
      <c r="C16" s="17"/>
      <c r="D16" s="17"/>
      <c r="E16" s="17"/>
      <c r="F16" s="17"/>
      <c r="G16" s="17"/>
      <c r="H16" s="17"/>
    </row>
  </sheetData>
  <pageMargins left="0.75" right="0.75" top="1" bottom="1" header="0.5" footer="0.5"/>
  <pageSetup orientation="portrait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Feuille 1</vt:lpstr>
      <vt:lpstr>Feuille 8</vt:lpstr>
      <vt:lpstr>Feuille 9</vt:lpstr>
      <vt:lpstr>Feuille 7</vt:lpstr>
      <vt:lpstr>Feuille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SAMSUNG-PHD</dc:creator>
  <cp:lastModifiedBy>SAMSUNG-PHD</cp:lastModifiedBy>
  <cp:lastPrinted>2014-10-07T04:51:34Z</cp:lastPrinted>
  <dcterms:created xsi:type="dcterms:W3CDTF">2014-10-04T16:55:47Z</dcterms:created>
  <dcterms:modified xsi:type="dcterms:W3CDTF">2014-12-21T23:13:49Z</dcterms:modified>
</cp:coreProperties>
</file>